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Rozpis_HT_U11" sheetId="1" r:id="rId1"/>
  </sheets>
  <definedNames>
    <definedName name="_xlnm.Print_Area" localSheetId="0">'Rozpis_HT_U11'!$A$2:$BD$50</definedName>
  </definedNames>
  <calcPr fullCalcOnLoad="1"/>
</workbook>
</file>

<file path=xl/sharedStrings.xml><?xml version="1.0" encoding="utf-8"?>
<sst xmlns="http://schemas.openxmlformats.org/spreadsheetml/2006/main" count="130" uniqueCount="43">
  <si>
    <t>FK HODONÍN</t>
  </si>
  <si>
    <t>ČAS</t>
  </si>
  <si>
    <t>MINUT</t>
  </si>
  <si>
    <t>1x</t>
  </si>
  <si>
    <t>x</t>
  </si>
  <si>
    <t>min</t>
  </si>
  <si>
    <t>PAUZA</t>
  </si>
  <si>
    <t>ÚČASTNÍCI</t>
  </si>
  <si>
    <t>1.</t>
  </si>
  <si>
    <t>2.</t>
  </si>
  <si>
    <t>3.</t>
  </si>
  <si>
    <t>4.</t>
  </si>
  <si>
    <t>5.</t>
  </si>
  <si>
    <t>6.</t>
  </si>
  <si>
    <t>7.</t>
  </si>
  <si>
    <t>8.</t>
  </si>
  <si>
    <t>POŘADÍ ZÁPASŮ</t>
  </si>
  <si>
    <t>Č</t>
  </si>
  <si>
    <t>SKU</t>
  </si>
  <si>
    <t>ZÁPAS</t>
  </si>
  <si>
    <t>VÝSLEDEK</t>
  </si>
  <si>
    <t>Punkte</t>
  </si>
  <si>
    <t>1.KOLO</t>
  </si>
  <si>
    <t>:</t>
  </si>
  <si>
    <t>2.KOLO</t>
  </si>
  <si>
    <t>3.KOLO</t>
  </si>
  <si>
    <t>4.KOLO</t>
  </si>
  <si>
    <t>5.KOLO</t>
  </si>
  <si>
    <t>6.KOLO</t>
  </si>
  <si>
    <t>7.KOLO</t>
  </si>
  <si>
    <t xml:space="preserve"> </t>
  </si>
  <si>
    <t>Sportovní hala TEZA HODONÍN</t>
  </si>
  <si>
    <t>A4 DUSLO ŠALA</t>
  </si>
  <si>
    <t>NEDĚLE</t>
  </si>
  <si>
    <t>15.40 SLAVNOSTNÍ VYHLÁŠENÍ</t>
  </si>
  <si>
    <t>pro hráče narozené po 1.1.2007</t>
  </si>
  <si>
    <t xml:space="preserve">A1 FK HODONÍN </t>
  </si>
  <si>
    <t>A8 NMŠK BRATISLAVA</t>
  </si>
  <si>
    <t>A2 1.SC ZNOJMO</t>
  </si>
  <si>
    <t>A7 RAČA BRATISLAVA</t>
  </si>
  <si>
    <t>A3 MFK VÍTKOVICE</t>
  </si>
  <si>
    <t>A6 DUKLA B.BYSTRICA</t>
  </si>
  <si>
    <t>A5 FC VEL.MEZIŘÍČÍ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</si>
</sst>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6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.2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.2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readingOrder="2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textRotation="90" shrinkToFit="1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left" shrinkToFi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 shrinkToFit="1"/>
    </xf>
    <xf numFmtId="0" fontId="5" fillId="33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left" shrinkToFit="1"/>
    </xf>
    <xf numFmtId="0" fontId="5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5" fontId="5" fillId="0" borderId="10" xfId="0" applyNumberFormat="1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38100</xdr:colOff>
      <xdr:row>10</xdr:row>
      <xdr:rowOff>200025</xdr:rowOff>
    </xdr:from>
    <xdr:to>
      <xdr:col>47</xdr:col>
      <xdr:colOff>47625</xdr:colOff>
      <xdr:row>18</xdr:row>
      <xdr:rowOff>57150</xdr:rowOff>
    </xdr:to>
    <xdr:pic>
      <xdr:nvPicPr>
        <xdr:cNvPr id="1" name="Picture 1" descr="https://email.seznam.cz/imageshow/vxcPuSfhmYJZ8IRUhFkuXonZRPvqF1njH9V2V42GVj1CDyQWek6_vzopfDNGtYi_Y0GUS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895475"/>
          <a:ext cx="12668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95250</xdr:colOff>
      <xdr:row>1</xdr:row>
      <xdr:rowOff>238125</xdr:rowOff>
    </xdr:from>
    <xdr:to>
      <xdr:col>49</xdr:col>
      <xdr:colOff>123825</xdr:colOff>
      <xdr:row>4</xdr:row>
      <xdr:rowOff>200025</xdr:rowOff>
    </xdr:to>
    <xdr:pic>
      <xdr:nvPicPr>
        <xdr:cNvPr id="2" name="Obrázek 2" descr="C:\Users\veseli\Desktop\0091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466725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295275</xdr:rowOff>
    </xdr:from>
    <xdr:to>
      <xdr:col>8</xdr:col>
      <xdr:colOff>47625</xdr:colOff>
      <xdr:row>4</xdr:row>
      <xdr:rowOff>104775</xdr:rowOff>
    </xdr:to>
    <xdr:pic>
      <xdr:nvPicPr>
        <xdr:cNvPr id="3" name="obrázek 1" descr="M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523875"/>
          <a:ext cx="847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50"/>
    <pageSetUpPr fitToPage="1"/>
  </sheetPr>
  <dimension ref="A2:DL51"/>
  <sheetViews>
    <sheetView showGridLines="0" tabSelected="1" zoomScale="112" zoomScaleNormal="112" zoomScalePageLayoutView="0" workbookViewId="0" topLeftCell="A1">
      <selection activeCell="O22" sqref="O22:AV22"/>
    </sheetView>
  </sheetViews>
  <sheetFormatPr defaultColWidth="1.7109375" defaultRowHeight="12.75"/>
  <cols>
    <col min="1" max="1" width="2.8515625" style="0" customWidth="1"/>
    <col min="2" max="47" width="1.7109375" style="0" customWidth="1"/>
    <col min="48" max="48" width="0.9921875" style="0" customWidth="1"/>
    <col min="49" max="49" width="1.7109375" style="0" customWidth="1"/>
    <col min="50" max="50" width="2.28125" style="0" customWidth="1"/>
    <col min="51" max="52" width="1.7109375" style="0" customWidth="1"/>
    <col min="53" max="53" width="2.421875" style="0" customWidth="1"/>
    <col min="54" max="55" width="1.7109375" style="0" customWidth="1"/>
    <col min="56" max="56" width="1.7109375" style="1" customWidth="1"/>
    <col min="57" max="57" width="1.7109375" style="2" customWidth="1"/>
    <col min="58" max="58" width="2.8515625" style="2" customWidth="1"/>
    <col min="59" max="59" width="2.140625" style="2" customWidth="1"/>
    <col min="60" max="60" width="2.8515625" style="2" customWidth="1"/>
    <col min="61" max="64" width="1.7109375" style="2" customWidth="1"/>
    <col min="65" max="65" width="21.28125" style="2" customWidth="1"/>
    <col min="66" max="66" width="2.28125" style="2" customWidth="1"/>
    <col min="67" max="67" width="3.140625" style="2" customWidth="1"/>
    <col min="68" max="68" width="1.7109375" style="2" customWidth="1"/>
    <col min="69" max="69" width="2.28125" style="2" customWidth="1"/>
    <col min="70" max="70" width="2.57421875" style="2" customWidth="1"/>
    <col min="71" max="73" width="1.7109375" style="2" customWidth="1"/>
    <col min="74" max="80" width="1.7109375" style="3" customWidth="1"/>
    <col min="81" max="83" width="1.7109375" style="1" customWidth="1"/>
    <col min="84" max="115" width="1.7109375" style="4" customWidth="1"/>
    <col min="116" max="116" width="1.7109375" style="1" customWidth="1"/>
  </cols>
  <sheetData>
    <row r="1" ht="18" customHeight="1"/>
    <row r="2" spans="1:55" ht="24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13"/>
      <c r="AR2" s="13"/>
      <c r="AS2" s="33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115" s="6" customFormat="1" ht="20.25" customHeight="1">
      <c r="A3" s="69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8"/>
      <c r="BW3" s="8"/>
      <c r="BX3" s="8"/>
      <c r="BY3" s="8"/>
      <c r="BZ3" s="8"/>
      <c r="CA3" s="8"/>
      <c r="CB3" s="8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</row>
    <row r="4" spans="43:115" s="6" customFormat="1" ht="6" customHeight="1"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8"/>
      <c r="BW4" s="8"/>
      <c r="BX4" s="8"/>
      <c r="BY4" s="8"/>
      <c r="BZ4" s="8"/>
      <c r="CA4" s="8"/>
      <c r="CB4" s="8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</row>
    <row r="5" spans="12:115" s="6" customFormat="1" ht="15.75">
      <c r="L5" s="10"/>
      <c r="M5" s="70" t="s">
        <v>33</v>
      </c>
      <c r="N5" s="70"/>
      <c r="O5" s="70"/>
      <c r="P5" s="70"/>
      <c r="Q5" s="70"/>
      <c r="R5" s="70"/>
      <c r="S5" s="70"/>
      <c r="T5" s="70"/>
      <c r="Y5" s="71">
        <v>43128</v>
      </c>
      <c r="Z5" s="71"/>
      <c r="AA5" s="71"/>
      <c r="AB5" s="71"/>
      <c r="AC5" s="71"/>
      <c r="AD5" s="71"/>
      <c r="AE5" s="71"/>
      <c r="AF5" s="71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8"/>
      <c r="BW5" s="8"/>
      <c r="BX5" s="8"/>
      <c r="BY5" s="8"/>
      <c r="BZ5" s="8"/>
      <c r="CA5" s="8"/>
      <c r="CB5" s="8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</row>
    <row r="6" spans="43:115" s="6" customFormat="1" ht="6" customHeight="1"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8"/>
      <c r="BW6" s="8"/>
      <c r="BX6" s="8"/>
      <c r="BY6" s="8"/>
      <c r="BZ6" s="8"/>
      <c r="CA6" s="8"/>
      <c r="CB6" s="8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</row>
    <row r="7" spans="2:115" s="6" customFormat="1" ht="15">
      <c r="B7" s="72" t="s">
        <v>31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8"/>
      <c r="BW7" s="8"/>
      <c r="BX7" s="8"/>
      <c r="BY7" s="8"/>
      <c r="BZ7" s="8"/>
      <c r="CA7" s="8"/>
      <c r="CB7" s="8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57:115" s="6" customFormat="1" ht="6" customHeight="1"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8"/>
      <c r="BW8" s="8"/>
      <c r="BX8" s="8"/>
      <c r="BY8" s="8"/>
      <c r="BZ8" s="8"/>
      <c r="CA8" s="8"/>
      <c r="CB8" s="8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7:115" s="6" customFormat="1" ht="15.75">
      <c r="G9" s="11" t="s">
        <v>1</v>
      </c>
      <c r="H9" s="73">
        <v>0.3541666666666667</v>
      </c>
      <c r="I9" s="73"/>
      <c r="J9" s="73"/>
      <c r="K9" s="73"/>
      <c r="L9" s="73"/>
      <c r="M9" s="1"/>
      <c r="T9" s="11" t="s">
        <v>2</v>
      </c>
      <c r="U9" s="74">
        <v>1</v>
      </c>
      <c r="V9" s="74" t="s">
        <v>3</v>
      </c>
      <c r="W9" s="12" t="s">
        <v>4</v>
      </c>
      <c r="X9" s="75">
        <v>0.009722222222222222</v>
      </c>
      <c r="Y9" s="75"/>
      <c r="Z9" s="75"/>
      <c r="AA9" s="75"/>
      <c r="AB9" s="75"/>
      <c r="AC9" s="1" t="s">
        <v>5</v>
      </c>
      <c r="AK9" s="11" t="s">
        <v>6</v>
      </c>
      <c r="AL9" s="75">
        <v>0.0006944444444444445</v>
      </c>
      <c r="AM9" s="75"/>
      <c r="AN9" s="75"/>
      <c r="AO9" s="75"/>
      <c r="AP9" s="75"/>
      <c r="AQ9" s="1" t="s">
        <v>5</v>
      </c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8"/>
      <c r="BW9" s="8"/>
      <c r="BX9" s="8"/>
      <c r="BY9" s="8"/>
      <c r="BZ9" s="8"/>
      <c r="CA9" s="8"/>
      <c r="CB9" s="8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ht="6" customHeight="1"/>
    <row r="11" spans="2:56" ht="15.75">
      <c r="B11" s="63" t="s">
        <v>7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C11" s="13"/>
      <c r="AD11" s="13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14"/>
    </row>
    <row r="12" spans="2:56" ht="15">
      <c r="B12" s="65" t="s">
        <v>8</v>
      </c>
      <c r="C12" s="65"/>
      <c r="D12" s="66" t="s">
        <v>36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C12" s="13"/>
      <c r="AD12" s="13"/>
      <c r="AE12" s="54"/>
      <c r="AF12" s="54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14"/>
    </row>
    <row r="13" spans="2:56" ht="15">
      <c r="B13" s="59" t="s">
        <v>9</v>
      </c>
      <c r="C13" s="59"/>
      <c r="D13" s="60" t="s">
        <v>38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C13" s="13"/>
      <c r="AD13" s="13"/>
      <c r="AE13" s="54"/>
      <c r="AF13" s="54"/>
      <c r="AG13" s="55" t="s">
        <v>30</v>
      </c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14"/>
    </row>
    <row r="14" spans="2:56" ht="15">
      <c r="B14" s="59" t="s">
        <v>10</v>
      </c>
      <c r="C14" s="59"/>
      <c r="D14" s="60" t="s">
        <v>40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C14" s="13"/>
      <c r="AD14" s="13"/>
      <c r="AE14" s="54"/>
      <c r="AF14" s="54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14"/>
    </row>
    <row r="15" spans="2:56" ht="15">
      <c r="B15" s="59" t="s">
        <v>11</v>
      </c>
      <c r="C15" s="59"/>
      <c r="D15" s="60" t="s">
        <v>32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C15" s="13"/>
      <c r="AD15" s="13"/>
      <c r="AE15" s="54"/>
      <c r="AF15" s="54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14"/>
    </row>
    <row r="16" spans="2:56" ht="15">
      <c r="B16" s="59" t="s">
        <v>12</v>
      </c>
      <c r="C16" s="59"/>
      <c r="D16" s="60" t="s">
        <v>42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C16" s="13"/>
      <c r="AD16" s="13"/>
      <c r="AE16" s="15"/>
      <c r="AF16" s="15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4"/>
    </row>
    <row r="17" spans="2:56" ht="15">
      <c r="B17" s="59" t="s">
        <v>13</v>
      </c>
      <c r="C17" s="59"/>
      <c r="D17" s="60" t="s">
        <v>41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C17" s="13"/>
      <c r="AD17" s="13"/>
      <c r="AE17" s="15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4"/>
    </row>
    <row r="18" spans="2:56" ht="15">
      <c r="B18" s="59" t="s">
        <v>14</v>
      </c>
      <c r="C18" s="59"/>
      <c r="D18" s="60" t="s">
        <v>39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C18" s="13"/>
      <c r="AD18" s="13"/>
      <c r="AE18" s="15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4"/>
    </row>
    <row r="19" spans="2:56" ht="15">
      <c r="B19" s="61" t="s">
        <v>15</v>
      </c>
      <c r="C19" s="61"/>
      <c r="D19" s="62" t="s">
        <v>37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C19" s="13"/>
      <c r="AD19" s="13"/>
      <c r="AE19" s="54"/>
      <c r="AF19" s="54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14"/>
    </row>
    <row r="20" spans="29:56" ht="7.5" customHeight="1"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</row>
    <row r="21" ht="13.5" customHeight="1">
      <c r="B21" t="s">
        <v>16</v>
      </c>
    </row>
    <row r="22" spans="2:116" s="17" customFormat="1" ht="16.5" customHeight="1">
      <c r="B22" s="56" t="s">
        <v>17</v>
      </c>
      <c r="C22" s="56"/>
      <c r="D22" s="57"/>
      <c r="E22" s="57"/>
      <c r="F22" s="57"/>
      <c r="G22" s="57" t="s">
        <v>18</v>
      </c>
      <c r="H22" s="57"/>
      <c r="I22" s="57"/>
      <c r="J22" s="57" t="s">
        <v>1</v>
      </c>
      <c r="K22" s="57"/>
      <c r="L22" s="57"/>
      <c r="M22" s="57"/>
      <c r="N22" s="57"/>
      <c r="O22" s="57" t="s">
        <v>19</v>
      </c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 t="s">
        <v>20</v>
      </c>
      <c r="AX22" s="57"/>
      <c r="AY22" s="57"/>
      <c r="AZ22" s="57"/>
      <c r="BA22" s="57"/>
      <c r="BB22" s="58"/>
      <c r="BC22" s="58"/>
      <c r="BD22" s="18"/>
      <c r="BE22" s="19"/>
      <c r="BF22" s="53" t="s">
        <v>21</v>
      </c>
      <c r="BG22" s="53"/>
      <c r="BH22" s="53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20"/>
      <c r="BW22" s="20"/>
      <c r="BX22" s="20"/>
      <c r="BY22" s="20"/>
      <c r="BZ22" s="20"/>
      <c r="CA22" s="20"/>
      <c r="CB22" s="20"/>
      <c r="CC22" s="18"/>
      <c r="CD22" s="18"/>
      <c r="CE22" s="18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18"/>
    </row>
    <row r="23" spans="2:115" s="18" customFormat="1" ht="18" customHeight="1">
      <c r="B23" s="48">
        <v>1</v>
      </c>
      <c r="C23" s="48"/>
      <c r="D23" s="49" t="s">
        <v>22</v>
      </c>
      <c r="E23" s="49"/>
      <c r="F23" s="49"/>
      <c r="G23" s="50"/>
      <c r="H23" s="50"/>
      <c r="I23" s="50"/>
      <c r="J23" s="51">
        <f>$H$9</f>
        <v>0.3541666666666667</v>
      </c>
      <c r="K23" s="51"/>
      <c r="L23" s="51"/>
      <c r="M23" s="51"/>
      <c r="N23" s="51"/>
      <c r="O23" s="52" t="str">
        <f>D12</f>
        <v>A1 FK HODONÍN 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22" t="s">
        <v>23</v>
      </c>
      <c r="AF23" s="52" t="str">
        <f>D19</f>
        <v>A8 NMŠK BRATISLAVA</v>
      </c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46"/>
      <c r="AX23" s="46"/>
      <c r="AY23" s="22" t="s">
        <v>23</v>
      </c>
      <c r="AZ23" s="46"/>
      <c r="BA23" s="46"/>
      <c r="BB23" s="47"/>
      <c r="BC23" s="47"/>
      <c r="BE23" s="19"/>
      <c r="BF23" s="23" t="str">
        <f aca="true" t="shared" si="0" ref="BF23:BF42">IF(ISBLANK(AW23),"0",IF(AW23&gt;AZ23,3,IF(AW23=AZ23,1,0)))</f>
        <v>0</v>
      </c>
      <c r="BG23" s="23" t="s">
        <v>23</v>
      </c>
      <c r="BH23" s="23" t="str">
        <f aca="true" t="shared" si="1" ref="BH23:BH42">IF(ISBLANK(AZ23),"0",IF(AZ23&gt;AW23,3,IF(AZ23=AW23,1,0)))</f>
        <v>0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20"/>
      <c r="BW23" s="20"/>
      <c r="BX23" s="20"/>
      <c r="BY23" s="20"/>
      <c r="BZ23" s="20"/>
      <c r="CA23" s="20"/>
      <c r="CB23" s="20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</row>
    <row r="24" spans="2:116" s="17" customFormat="1" ht="18" customHeight="1">
      <c r="B24" s="41">
        <v>2</v>
      </c>
      <c r="C24" s="41"/>
      <c r="D24" s="49"/>
      <c r="E24" s="49"/>
      <c r="F24" s="49"/>
      <c r="G24" s="42"/>
      <c r="H24" s="42"/>
      <c r="I24" s="42"/>
      <c r="J24" s="43">
        <f aca="true" t="shared" si="2" ref="J24:J50">J23+$U$9*$X$9+$AL$9</f>
        <v>0.36458333333333337</v>
      </c>
      <c r="K24" s="43"/>
      <c r="L24" s="43"/>
      <c r="M24" s="43"/>
      <c r="N24" s="43"/>
      <c r="O24" s="44" t="str">
        <f>D13</f>
        <v>A2 1.SC ZNOJMO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24" t="s">
        <v>23</v>
      </c>
      <c r="AF24" s="44" t="str">
        <f>D18</f>
        <v>A7 RAČA BRATISLAVA</v>
      </c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5"/>
      <c r="AX24" s="45"/>
      <c r="AY24" s="24" t="s">
        <v>23</v>
      </c>
      <c r="AZ24" s="45"/>
      <c r="BA24" s="45"/>
      <c r="BB24" s="40"/>
      <c r="BC24" s="40"/>
      <c r="BD24" s="18"/>
      <c r="BE24" s="19"/>
      <c r="BF24" s="23" t="str">
        <f t="shared" si="0"/>
        <v>0</v>
      </c>
      <c r="BG24" s="23" t="s">
        <v>23</v>
      </c>
      <c r="BH24" s="23" t="str">
        <f t="shared" si="1"/>
        <v>0</v>
      </c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20"/>
      <c r="BW24" s="20"/>
      <c r="BX24" s="20"/>
      <c r="BY24" s="20"/>
      <c r="BZ24" s="20"/>
      <c r="CA24" s="20"/>
      <c r="CB24" s="20"/>
      <c r="CC24" s="18"/>
      <c r="CD24" s="18"/>
      <c r="CE24" s="18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18"/>
    </row>
    <row r="25" spans="2:116" s="17" customFormat="1" ht="18" customHeight="1">
      <c r="B25" s="41">
        <v>3</v>
      </c>
      <c r="C25" s="41"/>
      <c r="D25" s="49"/>
      <c r="E25" s="49"/>
      <c r="F25" s="49"/>
      <c r="G25" s="42"/>
      <c r="H25" s="42"/>
      <c r="I25" s="42"/>
      <c r="J25" s="43">
        <f t="shared" si="2"/>
        <v>0.37500000000000006</v>
      </c>
      <c r="K25" s="43"/>
      <c r="L25" s="43"/>
      <c r="M25" s="43"/>
      <c r="N25" s="43"/>
      <c r="O25" s="44" t="str">
        <f>D14</f>
        <v>A3 MFK VÍTKOVICE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24" t="s">
        <v>23</v>
      </c>
      <c r="AF25" s="44" t="str">
        <f>D17</f>
        <v>A6 DUKLA B.BYSTRICA</v>
      </c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5"/>
      <c r="AX25" s="45"/>
      <c r="AY25" s="24" t="s">
        <v>23</v>
      </c>
      <c r="AZ25" s="45"/>
      <c r="BA25" s="45"/>
      <c r="BB25" s="40"/>
      <c r="BC25" s="40"/>
      <c r="BD25" s="18"/>
      <c r="BE25" s="19"/>
      <c r="BF25" s="23" t="str">
        <f t="shared" si="0"/>
        <v>0</v>
      </c>
      <c r="BG25" s="23" t="s">
        <v>23</v>
      </c>
      <c r="BH25" s="23" t="str">
        <f t="shared" si="1"/>
        <v>0</v>
      </c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20"/>
      <c r="BW25" s="20"/>
      <c r="BX25" s="20"/>
      <c r="BY25" s="20"/>
      <c r="BZ25" s="20"/>
      <c r="CA25" s="20"/>
      <c r="CB25" s="20"/>
      <c r="CC25" s="18"/>
      <c r="CD25" s="18"/>
      <c r="CE25" s="18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18"/>
    </row>
    <row r="26" spans="2:116" s="17" customFormat="1" ht="18" customHeight="1">
      <c r="B26" s="36">
        <v>4</v>
      </c>
      <c r="C26" s="36"/>
      <c r="D26" s="49"/>
      <c r="E26" s="49"/>
      <c r="F26" s="49"/>
      <c r="G26" s="37"/>
      <c r="H26" s="37"/>
      <c r="I26" s="37"/>
      <c r="J26" s="38">
        <f t="shared" si="2"/>
        <v>0.38541666666666674</v>
      </c>
      <c r="K26" s="38"/>
      <c r="L26" s="38"/>
      <c r="M26" s="38"/>
      <c r="N26" s="38"/>
      <c r="O26" s="39" t="str">
        <f>D15</f>
        <v>A4 DUSLO ŠALA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25" t="s">
        <v>23</v>
      </c>
      <c r="AF26" s="39" t="str">
        <f>D16</f>
        <v>A5 FC VEL.MEZIŘÍČÍ</v>
      </c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4"/>
      <c r="AX26" s="34"/>
      <c r="AY26" s="25" t="s">
        <v>23</v>
      </c>
      <c r="AZ26" s="34"/>
      <c r="BA26" s="34"/>
      <c r="BB26" s="35"/>
      <c r="BC26" s="35"/>
      <c r="BD26" s="18"/>
      <c r="BE26" s="19"/>
      <c r="BF26" s="23" t="str">
        <f t="shared" si="0"/>
        <v>0</v>
      </c>
      <c r="BG26" s="23" t="s">
        <v>23</v>
      </c>
      <c r="BH26" s="23" t="str">
        <f t="shared" si="1"/>
        <v>0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20"/>
      <c r="BW26" s="20"/>
      <c r="BX26" s="20"/>
      <c r="BY26" s="20"/>
      <c r="BZ26" s="20"/>
      <c r="CA26" s="20"/>
      <c r="CB26" s="20"/>
      <c r="CC26" s="18"/>
      <c r="CD26" s="18"/>
      <c r="CE26" s="18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18"/>
    </row>
    <row r="27" spans="2:116" s="17" customFormat="1" ht="18" customHeight="1">
      <c r="B27" s="48">
        <v>5</v>
      </c>
      <c r="C27" s="48"/>
      <c r="D27" s="49" t="s">
        <v>24</v>
      </c>
      <c r="E27" s="49"/>
      <c r="F27" s="49"/>
      <c r="G27" s="50"/>
      <c r="H27" s="50"/>
      <c r="I27" s="50"/>
      <c r="J27" s="51">
        <f t="shared" si="2"/>
        <v>0.3958333333333334</v>
      </c>
      <c r="K27" s="51"/>
      <c r="L27" s="51"/>
      <c r="M27" s="51"/>
      <c r="N27" s="51"/>
      <c r="O27" s="52" t="str">
        <f>D12</f>
        <v>A1 FK HODONÍN 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22" t="s">
        <v>23</v>
      </c>
      <c r="AF27" s="52" t="str">
        <f>D13</f>
        <v>A2 1.SC ZNOJMO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46"/>
      <c r="AX27" s="46"/>
      <c r="AY27" s="22" t="s">
        <v>23</v>
      </c>
      <c r="AZ27" s="46"/>
      <c r="BA27" s="46"/>
      <c r="BB27" s="47"/>
      <c r="BC27" s="47"/>
      <c r="BD27" s="18"/>
      <c r="BE27" s="19"/>
      <c r="BF27" s="23" t="str">
        <f t="shared" si="0"/>
        <v>0</v>
      </c>
      <c r="BG27" s="23" t="s">
        <v>23</v>
      </c>
      <c r="BH27" s="23" t="str">
        <f t="shared" si="1"/>
        <v>0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20"/>
      <c r="BW27" s="20"/>
      <c r="BX27" s="20"/>
      <c r="BY27" s="20"/>
      <c r="BZ27" s="20"/>
      <c r="CA27" s="20"/>
      <c r="CB27" s="20"/>
      <c r="CC27" s="18"/>
      <c r="CD27" s="18"/>
      <c r="CE27" s="18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18"/>
    </row>
    <row r="28" spans="2:116" s="17" customFormat="1" ht="18" customHeight="1">
      <c r="B28" s="41">
        <v>6</v>
      </c>
      <c r="C28" s="41"/>
      <c r="D28" s="49"/>
      <c r="E28" s="49"/>
      <c r="F28" s="49"/>
      <c r="G28" s="42"/>
      <c r="H28" s="42"/>
      <c r="I28" s="42"/>
      <c r="J28" s="43">
        <f t="shared" si="2"/>
        <v>0.4062500000000001</v>
      </c>
      <c r="K28" s="43"/>
      <c r="L28" s="43"/>
      <c r="M28" s="43"/>
      <c r="N28" s="43"/>
      <c r="O28" s="44" t="str">
        <f>D18</f>
        <v>A7 RAČA BRATISLAVA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24" t="s">
        <v>23</v>
      </c>
      <c r="AF28" s="44" t="str">
        <f>D14</f>
        <v>A3 MFK VÍTKOVICE</v>
      </c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5"/>
      <c r="AX28" s="45"/>
      <c r="AY28" s="24" t="s">
        <v>23</v>
      </c>
      <c r="AZ28" s="45"/>
      <c r="BA28" s="45"/>
      <c r="BB28" s="40"/>
      <c r="BC28" s="40"/>
      <c r="BD28" s="18"/>
      <c r="BE28" s="19"/>
      <c r="BF28" s="23" t="str">
        <f t="shared" si="0"/>
        <v>0</v>
      </c>
      <c r="BG28" s="23" t="s">
        <v>23</v>
      </c>
      <c r="BH28" s="23" t="str">
        <f t="shared" si="1"/>
        <v>0</v>
      </c>
      <c r="BI28" s="19"/>
      <c r="BJ28" s="19"/>
      <c r="BK28" s="2"/>
      <c r="BL28" s="2"/>
      <c r="BM28" s="2"/>
      <c r="BN28" s="2"/>
      <c r="BO28" s="2"/>
      <c r="BP28" s="2"/>
      <c r="BQ28" s="2"/>
      <c r="BR28" s="2"/>
      <c r="BS28" s="2"/>
      <c r="BT28" s="19"/>
      <c r="BU28" s="19"/>
      <c r="BV28" s="20"/>
      <c r="BW28" s="20"/>
      <c r="BX28" s="20"/>
      <c r="BY28" s="20"/>
      <c r="BZ28" s="20"/>
      <c r="CA28" s="20"/>
      <c r="CB28" s="20"/>
      <c r="CC28" s="18"/>
      <c r="CD28" s="18"/>
      <c r="CE28" s="18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18"/>
    </row>
    <row r="29" spans="2:116" s="17" customFormat="1" ht="18" customHeight="1">
      <c r="B29" s="41">
        <v>7</v>
      </c>
      <c r="C29" s="41"/>
      <c r="D29" s="49"/>
      <c r="E29" s="49"/>
      <c r="F29" s="49"/>
      <c r="G29" s="42"/>
      <c r="H29" s="42"/>
      <c r="I29" s="42"/>
      <c r="J29" s="43">
        <f t="shared" si="2"/>
        <v>0.4166666666666668</v>
      </c>
      <c r="K29" s="43"/>
      <c r="L29" s="43"/>
      <c r="M29" s="43"/>
      <c r="N29" s="43"/>
      <c r="O29" s="44" t="str">
        <f>D19</f>
        <v>A8 NMŠK BRATISLAVA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24" t="s">
        <v>23</v>
      </c>
      <c r="AF29" s="44" t="str">
        <f>D16</f>
        <v>A5 FC VEL.MEZIŘÍČÍ</v>
      </c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5"/>
      <c r="AX29" s="45"/>
      <c r="AY29" s="24" t="s">
        <v>23</v>
      </c>
      <c r="AZ29" s="45"/>
      <c r="BA29" s="45"/>
      <c r="BB29" s="40"/>
      <c r="BC29" s="40"/>
      <c r="BD29" s="26"/>
      <c r="BE29" s="19"/>
      <c r="BF29" s="23" t="str">
        <f t="shared" si="0"/>
        <v>0</v>
      </c>
      <c r="BG29" s="23" t="s">
        <v>23</v>
      </c>
      <c r="BH29" s="23" t="str">
        <f t="shared" si="1"/>
        <v>0</v>
      </c>
      <c r="BI29" s="19"/>
      <c r="BJ29" s="19"/>
      <c r="BK29" s="27"/>
      <c r="BL29" s="27"/>
      <c r="BM29" s="28" t="str">
        <f>$D$12</f>
        <v>A1 FK HODONÍN </v>
      </c>
      <c r="BN29" s="29">
        <f>SUM($BF$23+$BH$27+$BH$33+$BF$39)</f>
        <v>0</v>
      </c>
      <c r="BO29" s="29">
        <f>SUM($AW$23+$AZ$27+$AZ$33+$AW$39)</f>
        <v>0</v>
      </c>
      <c r="BP29" s="30" t="s">
        <v>23</v>
      </c>
      <c r="BQ29" s="29">
        <f>SUM($AZ$23+$AW$27+$AW$33+$AZ$39)</f>
        <v>0</v>
      </c>
      <c r="BR29" s="29">
        <f>SUM(BO29-BQ29)</f>
        <v>0</v>
      </c>
      <c r="BS29" s="29"/>
      <c r="BT29" s="19"/>
      <c r="BU29" s="19"/>
      <c r="BV29" s="20"/>
      <c r="BW29" s="20"/>
      <c r="BX29" s="20"/>
      <c r="BY29" s="20"/>
      <c r="BZ29" s="20"/>
      <c r="CA29" s="20"/>
      <c r="CB29" s="20"/>
      <c r="CC29" s="18"/>
      <c r="CD29" s="18"/>
      <c r="CE29" s="18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18"/>
    </row>
    <row r="30" spans="2:116" s="17" customFormat="1" ht="18" customHeight="1">
      <c r="B30" s="36">
        <v>8</v>
      </c>
      <c r="C30" s="36"/>
      <c r="D30" s="49"/>
      <c r="E30" s="49"/>
      <c r="F30" s="49"/>
      <c r="G30" s="37"/>
      <c r="H30" s="37"/>
      <c r="I30" s="37"/>
      <c r="J30" s="38">
        <f t="shared" si="2"/>
        <v>0.4270833333333335</v>
      </c>
      <c r="K30" s="38"/>
      <c r="L30" s="38"/>
      <c r="M30" s="38"/>
      <c r="N30" s="38"/>
      <c r="O30" s="39" t="str">
        <f>D17</f>
        <v>A6 DUKLA B.BYSTRICA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25" t="s">
        <v>23</v>
      </c>
      <c r="AF30" s="39" t="str">
        <f>D15</f>
        <v>A4 DUSLO ŠALA</v>
      </c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4"/>
      <c r="AX30" s="34"/>
      <c r="AY30" s="25" t="s">
        <v>23</v>
      </c>
      <c r="AZ30" s="34"/>
      <c r="BA30" s="34"/>
      <c r="BB30" s="35"/>
      <c r="BC30" s="35"/>
      <c r="BD30" s="26"/>
      <c r="BE30" s="19"/>
      <c r="BF30" s="23" t="str">
        <f t="shared" si="0"/>
        <v>0</v>
      </c>
      <c r="BG30" s="23" t="s">
        <v>23</v>
      </c>
      <c r="BH30" s="23" t="str">
        <f t="shared" si="1"/>
        <v>0</v>
      </c>
      <c r="BI30" s="19"/>
      <c r="BJ30" s="19"/>
      <c r="BK30" s="27"/>
      <c r="BL30" s="27"/>
      <c r="BM30" s="31" t="str">
        <f>$D$13</f>
        <v>A2 1.SC ZNOJMO</v>
      </c>
      <c r="BN30" s="29">
        <f>SUM($BH$23+$BF$29+$BH$35+$BF$41)</f>
        <v>0</v>
      </c>
      <c r="BO30" s="29">
        <f>SUM($AZ$23+$AW$29+$AZ$35+$AW$41)</f>
        <v>0</v>
      </c>
      <c r="BP30" s="30" t="s">
        <v>23</v>
      </c>
      <c r="BQ30" s="29">
        <f>SUM($AW$23+$AZ$29+$AW$35+$AZ$41)</f>
        <v>0</v>
      </c>
      <c r="BR30" s="29">
        <f>SUM(BO30-BQ30)</f>
        <v>0</v>
      </c>
      <c r="BS30" s="29"/>
      <c r="BT30" s="19"/>
      <c r="BU30" s="19"/>
      <c r="BV30" s="20"/>
      <c r="BW30" s="20"/>
      <c r="BX30" s="20"/>
      <c r="BY30" s="20"/>
      <c r="BZ30" s="20"/>
      <c r="CA30" s="20"/>
      <c r="CB30" s="20"/>
      <c r="CC30" s="18"/>
      <c r="CD30" s="18"/>
      <c r="CE30" s="18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18"/>
    </row>
    <row r="31" spans="2:116" s="17" customFormat="1" ht="18" customHeight="1">
      <c r="B31" s="48">
        <v>9</v>
      </c>
      <c r="C31" s="48"/>
      <c r="D31" s="49" t="s">
        <v>25</v>
      </c>
      <c r="E31" s="49"/>
      <c r="F31" s="49"/>
      <c r="G31" s="50"/>
      <c r="H31" s="50"/>
      <c r="I31" s="50"/>
      <c r="J31" s="51">
        <f t="shared" si="2"/>
        <v>0.43750000000000017</v>
      </c>
      <c r="K31" s="51"/>
      <c r="L31" s="51"/>
      <c r="M31" s="51"/>
      <c r="N31" s="51"/>
      <c r="O31" s="52" t="str">
        <f>D14</f>
        <v>A3 MFK VÍTKOVICE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22" t="s">
        <v>23</v>
      </c>
      <c r="AF31" s="52" t="str">
        <f>D12</f>
        <v>A1 FK HODONÍN </v>
      </c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46"/>
      <c r="AX31" s="46"/>
      <c r="AY31" s="22" t="s">
        <v>23</v>
      </c>
      <c r="AZ31" s="46"/>
      <c r="BA31" s="46"/>
      <c r="BB31" s="47"/>
      <c r="BC31" s="47"/>
      <c r="BD31" s="26"/>
      <c r="BE31" s="19"/>
      <c r="BF31" s="23" t="str">
        <f t="shared" si="0"/>
        <v>0</v>
      </c>
      <c r="BG31" s="23" t="s">
        <v>23</v>
      </c>
      <c r="BH31" s="23" t="str">
        <f t="shared" si="1"/>
        <v>0</v>
      </c>
      <c r="BI31" s="19"/>
      <c r="BJ31" s="19"/>
      <c r="BK31" s="27"/>
      <c r="BL31" s="27"/>
      <c r="BM31" s="31" t="str">
        <f>$D$14</f>
        <v>A3 MFK VÍTKOVICE</v>
      </c>
      <c r="BN31" s="29">
        <f>SUM($BH$25+$BF$31+$BF$35+$BH$39)</f>
        <v>0</v>
      </c>
      <c r="BO31" s="29">
        <f>SUM($AZ$25+$AW$31+$AW$35+$AZ$39)</f>
        <v>0</v>
      </c>
      <c r="BP31" s="30" t="s">
        <v>23</v>
      </c>
      <c r="BQ31" s="29">
        <f>SUM($AW$25+$AZ$31+$AZ$35+$AW$39)</f>
        <v>0</v>
      </c>
      <c r="BR31" s="29">
        <f>SUM(BO31-BQ31)</f>
        <v>0</v>
      </c>
      <c r="BS31" s="29"/>
      <c r="BT31" s="19"/>
      <c r="BU31" s="19"/>
      <c r="BV31" s="20"/>
      <c r="BW31" s="20"/>
      <c r="BX31" s="20"/>
      <c r="BY31" s="20"/>
      <c r="BZ31" s="20"/>
      <c r="CA31" s="20"/>
      <c r="CB31" s="20"/>
      <c r="CC31" s="18"/>
      <c r="CD31" s="18"/>
      <c r="CE31" s="18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18"/>
    </row>
    <row r="32" spans="2:116" s="17" customFormat="1" ht="18" customHeight="1">
      <c r="B32" s="41">
        <v>10</v>
      </c>
      <c r="C32" s="41"/>
      <c r="D32" s="49"/>
      <c r="E32" s="49"/>
      <c r="F32" s="49"/>
      <c r="G32" s="42"/>
      <c r="H32" s="42"/>
      <c r="I32" s="42"/>
      <c r="J32" s="43">
        <f t="shared" si="2"/>
        <v>0.44791666666666685</v>
      </c>
      <c r="K32" s="43"/>
      <c r="L32" s="43"/>
      <c r="M32" s="43"/>
      <c r="N32" s="43"/>
      <c r="O32" s="44" t="str">
        <f>D13</f>
        <v>A2 1.SC ZNOJMO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24" t="s">
        <v>23</v>
      </c>
      <c r="AF32" s="44" t="str">
        <f>D19</f>
        <v>A8 NMŠK BRATISLAVA</v>
      </c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5"/>
      <c r="AX32" s="45"/>
      <c r="AY32" s="24" t="s">
        <v>23</v>
      </c>
      <c r="AZ32" s="45"/>
      <c r="BA32" s="45"/>
      <c r="BB32" s="40"/>
      <c r="BC32" s="40"/>
      <c r="BD32" s="26"/>
      <c r="BE32" s="19"/>
      <c r="BF32" s="23" t="str">
        <f t="shared" si="0"/>
        <v>0</v>
      </c>
      <c r="BG32" s="23" t="s">
        <v>23</v>
      </c>
      <c r="BH32" s="23" t="str">
        <f t="shared" si="1"/>
        <v>0</v>
      </c>
      <c r="BI32" s="19"/>
      <c r="BJ32" s="19"/>
      <c r="BK32" s="27"/>
      <c r="BL32" s="27"/>
      <c r="BM32" s="31" t="str">
        <f>$D$15</f>
        <v>A4 DUSLO ŠALA</v>
      </c>
      <c r="BN32" s="29">
        <f>SUM($BF$25+$BH$29+$BF$33+$BH$37)</f>
        <v>0</v>
      </c>
      <c r="BO32" s="29">
        <f>SUM($AW$25+$AZ$29+$AW$33+$AZ$37)</f>
        <v>0</v>
      </c>
      <c r="BP32" s="30" t="s">
        <v>23</v>
      </c>
      <c r="BQ32" s="29">
        <f>SUM($AZ$25+$AW$29+$AZ$33+$AW$37)</f>
        <v>0</v>
      </c>
      <c r="BR32" s="29">
        <f>SUM(BO32-BQ32)</f>
        <v>0</v>
      </c>
      <c r="BS32" s="29"/>
      <c r="BT32" s="19"/>
      <c r="BU32" s="19"/>
      <c r="BV32" s="20"/>
      <c r="BW32" s="20"/>
      <c r="BX32" s="20"/>
      <c r="BY32" s="20"/>
      <c r="BZ32" s="20"/>
      <c r="CA32" s="20"/>
      <c r="CB32" s="20"/>
      <c r="CC32" s="18"/>
      <c r="CD32" s="18"/>
      <c r="CE32" s="18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18"/>
    </row>
    <row r="33" spans="2:116" s="17" customFormat="1" ht="18" customHeight="1">
      <c r="B33" s="41">
        <v>11</v>
      </c>
      <c r="C33" s="41"/>
      <c r="D33" s="49"/>
      <c r="E33" s="49"/>
      <c r="F33" s="49"/>
      <c r="G33" s="42"/>
      <c r="H33" s="42"/>
      <c r="I33" s="42"/>
      <c r="J33" s="43">
        <f t="shared" si="2"/>
        <v>0.45833333333333354</v>
      </c>
      <c r="K33" s="43"/>
      <c r="L33" s="43"/>
      <c r="M33" s="43"/>
      <c r="N33" s="43"/>
      <c r="O33" s="44" t="str">
        <f>D15</f>
        <v>A4 DUSLO ŠALA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24" t="s">
        <v>23</v>
      </c>
      <c r="AF33" s="44" t="str">
        <f>D18</f>
        <v>A7 RAČA BRATISLAVA</v>
      </c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5"/>
      <c r="AX33" s="45"/>
      <c r="AY33" s="24" t="s">
        <v>23</v>
      </c>
      <c r="AZ33" s="45"/>
      <c r="BA33" s="45"/>
      <c r="BB33" s="40"/>
      <c r="BC33" s="40"/>
      <c r="BD33" s="26"/>
      <c r="BE33" s="19"/>
      <c r="BF33" s="23" t="str">
        <f t="shared" si="0"/>
        <v>0</v>
      </c>
      <c r="BG33" s="23" t="s">
        <v>23</v>
      </c>
      <c r="BH33" s="23" t="str">
        <f t="shared" si="1"/>
        <v>0</v>
      </c>
      <c r="BI33" s="19"/>
      <c r="BJ33" s="19"/>
      <c r="BK33" s="27"/>
      <c r="BL33" s="27"/>
      <c r="BM33" s="31" t="str">
        <f>$D$19</f>
        <v>A8 NMŠK BRATISLAVA</v>
      </c>
      <c r="BN33" s="29">
        <f>SUM($BF$27+$BH$31+$BF$37+$BH$41)</f>
        <v>0</v>
      </c>
      <c r="BO33" s="29">
        <f>SUM($AW$27+$AZ$31+$AW$37+$AZ$41)</f>
        <v>0</v>
      </c>
      <c r="BP33" s="30" t="s">
        <v>23</v>
      </c>
      <c r="BQ33" s="29">
        <f>SUM($AZ$27+$AW$31+$AZ$37+$AW$41)</f>
        <v>0</v>
      </c>
      <c r="BR33" s="29">
        <f>SUM(BO33-BQ33)</f>
        <v>0</v>
      </c>
      <c r="BS33" s="29"/>
      <c r="BT33" s="19"/>
      <c r="BU33" s="19"/>
      <c r="BV33" s="20"/>
      <c r="BW33" s="20"/>
      <c r="BX33" s="20"/>
      <c r="BY33" s="20"/>
      <c r="BZ33" s="20"/>
      <c r="CA33" s="20"/>
      <c r="CB33" s="20"/>
      <c r="CC33" s="18"/>
      <c r="CD33" s="18"/>
      <c r="CE33" s="18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18"/>
    </row>
    <row r="34" spans="2:116" s="17" customFormat="1" ht="18" customHeight="1">
      <c r="B34" s="36">
        <v>12</v>
      </c>
      <c r="C34" s="36"/>
      <c r="D34" s="49"/>
      <c r="E34" s="49"/>
      <c r="F34" s="49"/>
      <c r="G34" s="37"/>
      <c r="H34" s="37"/>
      <c r="I34" s="37"/>
      <c r="J34" s="38">
        <f t="shared" si="2"/>
        <v>0.4687500000000002</v>
      </c>
      <c r="K34" s="38"/>
      <c r="L34" s="38"/>
      <c r="M34" s="38"/>
      <c r="N34" s="38"/>
      <c r="O34" s="39" t="str">
        <f>D16</f>
        <v>A5 FC VEL.MEZIŘÍČÍ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25" t="s">
        <v>23</v>
      </c>
      <c r="AF34" s="39" t="str">
        <f>D17</f>
        <v>A6 DUKLA B.BYSTRICA</v>
      </c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4"/>
      <c r="AX34" s="34"/>
      <c r="AY34" s="25" t="s">
        <v>23</v>
      </c>
      <c r="AZ34" s="34"/>
      <c r="BA34" s="34"/>
      <c r="BB34" s="35"/>
      <c r="BC34" s="35"/>
      <c r="BD34" s="26"/>
      <c r="BE34" s="19"/>
      <c r="BF34" s="23" t="str">
        <f t="shared" si="0"/>
        <v>0</v>
      </c>
      <c r="BG34" s="23" t="s">
        <v>23</v>
      </c>
      <c r="BH34" s="23" t="str">
        <f t="shared" si="1"/>
        <v>0</v>
      </c>
      <c r="BI34" s="19"/>
      <c r="BJ34" s="19"/>
      <c r="BK34" s="19"/>
      <c r="BL34" s="19"/>
      <c r="BM34" s="19"/>
      <c r="BN34" s="19"/>
      <c r="BO34" s="19"/>
      <c r="BP34" s="19"/>
      <c r="BQ34" s="19"/>
      <c r="BR34" s="29"/>
      <c r="BS34" s="29"/>
      <c r="BT34" s="19"/>
      <c r="BU34" s="19"/>
      <c r="BV34" s="20"/>
      <c r="BW34" s="20"/>
      <c r="BX34" s="20"/>
      <c r="BY34" s="20"/>
      <c r="BZ34" s="20"/>
      <c r="CA34" s="20"/>
      <c r="CB34" s="20"/>
      <c r="CC34" s="18"/>
      <c r="CD34" s="18"/>
      <c r="CE34" s="18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18"/>
    </row>
    <row r="35" spans="2:116" s="17" customFormat="1" ht="18" customHeight="1">
      <c r="B35" s="48">
        <v>13</v>
      </c>
      <c r="C35" s="48"/>
      <c r="D35" s="49" t="s">
        <v>26</v>
      </c>
      <c r="E35" s="49"/>
      <c r="F35" s="49"/>
      <c r="G35" s="50"/>
      <c r="H35" s="50"/>
      <c r="I35" s="50"/>
      <c r="J35" s="51">
        <f t="shared" si="2"/>
        <v>0.4791666666666669</v>
      </c>
      <c r="K35" s="51"/>
      <c r="L35" s="51"/>
      <c r="M35" s="51"/>
      <c r="N35" s="51"/>
      <c r="O35" s="52" t="str">
        <f>D13</f>
        <v>A2 1.SC ZNOJMO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22" t="s">
        <v>23</v>
      </c>
      <c r="AF35" s="52" t="str">
        <f>D14</f>
        <v>A3 MFK VÍTKOVICE</v>
      </c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46"/>
      <c r="AX35" s="46"/>
      <c r="AY35" s="22" t="s">
        <v>23</v>
      </c>
      <c r="AZ35" s="46"/>
      <c r="BA35" s="46"/>
      <c r="BB35" s="47"/>
      <c r="BC35" s="47"/>
      <c r="BD35" s="26"/>
      <c r="BE35" s="19"/>
      <c r="BF35" s="23" t="str">
        <f t="shared" si="0"/>
        <v>0</v>
      </c>
      <c r="BG35" s="23" t="s">
        <v>23</v>
      </c>
      <c r="BH35" s="23" t="str">
        <f t="shared" si="1"/>
        <v>0</v>
      </c>
      <c r="BI35" s="19"/>
      <c r="BJ35" s="2"/>
      <c r="BK35" s="2"/>
      <c r="BL35" s="2"/>
      <c r="BM35" s="2"/>
      <c r="BN35" s="2"/>
      <c r="BO35" s="2"/>
      <c r="BP35" s="2"/>
      <c r="BQ35" s="2"/>
      <c r="BR35" s="29"/>
      <c r="BS35" s="29"/>
      <c r="BT35" s="19"/>
      <c r="BU35" s="19"/>
      <c r="BV35" s="20"/>
      <c r="BW35" s="20"/>
      <c r="BX35" s="20"/>
      <c r="BY35" s="20"/>
      <c r="BZ35" s="20"/>
      <c r="CA35" s="20"/>
      <c r="CB35" s="20"/>
      <c r="CC35" s="18"/>
      <c r="CD35" s="18"/>
      <c r="CE35" s="18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18"/>
    </row>
    <row r="36" spans="2:116" s="17" customFormat="1" ht="18" customHeight="1">
      <c r="B36" s="41">
        <v>14</v>
      </c>
      <c r="C36" s="41"/>
      <c r="D36" s="49"/>
      <c r="E36" s="49"/>
      <c r="F36" s="49"/>
      <c r="G36" s="42"/>
      <c r="H36" s="42"/>
      <c r="I36" s="42"/>
      <c r="J36" s="43">
        <f t="shared" si="2"/>
        <v>0.4895833333333336</v>
      </c>
      <c r="K36" s="43"/>
      <c r="L36" s="43"/>
      <c r="M36" s="43"/>
      <c r="N36" s="43"/>
      <c r="O36" s="44" t="str">
        <f>D12</f>
        <v>A1 FK HODONÍN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24" t="s">
        <v>23</v>
      </c>
      <c r="AF36" s="44" t="str">
        <f>D15</f>
        <v>A4 DUSLO ŠALA</v>
      </c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5"/>
      <c r="AX36" s="45"/>
      <c r="AY36" s="24" t="s">
        <v>23</v>
      </c>
      <c r="AZ36" s="45"/>
      <c r="BA36" s="45"/>
      <c r="BB36" s="40"/>
      <c r="BC36" s="40"/>
      <c r="BD36" s="26"/>
      <c r="BE36" s="19"/>
      <c r="BF36" s="23" t="str">
        <f t="shared" si="0"/>
        <v>0</v>
      </c>
      <c r="BG36" s="23" t="s">
        <v>23</v>
      </c>
      <c r="BH36" s="23" t="str">
        <f t="shared" si="1"/>
        <v>0</v>
      </c>
      <c r="BI36" s="19"/>
      <c r="BJ36" s="19"/>
      <c r="BK36" s="27"/>
      <c r="BL36" s="27"/>
      <c r="BM36" s="31">
        <f>$AG$12</f>
        <v>0</v>
      </c>
      <c r="BN36" s="29">
        <f>SUM($BF$24+$BH$28+$BH$34+$BF$40)</f>
        <v>0</v>
      </c>
      <c r="BO36" s="29">
        <f>SUM($AW$24+$AZ$28+$AZ$34+$AW$40)</f>
        <v>0</v>
      </c>
      <c r="BP36" s="30" t="s">
        <v>23</v>
      </c>
      <c r="BQ36" s="29">
        <f>SUM($AZ$24+$AW$28+$AW$34+$AZ$40)</f>
        <v>0</v>
      </c>
      <c r="BR36" s="29">
        <f>SUM(BO36-BQ36)</f>
        <v>0</v>
      </c>
      <c r="BS36" s="29"/>
      <c r="BT36" s="19"/>
      <c r="BU36" s="19"/>
      <c r="BV36" s="20"/>
      <c r="BW36" s="20"/>
      <c r="BX36" s="20"/>
      <c r="BY36" s="20"/>
      <c r="BZ36" s="20"/>
      <c r="CA36" s="20"/>
      <c r="CB36" s="20"/>
      <c r="CC36" s="18"/>
      <c r="CD36" s="18"/>
      <c r="CE36" s="18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18"/>
    </row>
    <row r="37" spans="2:116" s="17" customFormat="1" ht="18" customHeight="1">
      <c r="B37" s="41">
        <v>15</v>
      </c>
      <c r="C37" s="41"/>
      <c r="D37" s="49"/>
      <c r="E37" s="49"/>
      <c r="F37" s="49"/>
      <c r="G37" s="42"/>
      <c r="H37" s="42"/>
      <c r="I37" s="42"/>
      <c r="J37" s="43">
        <f t="shared" si="2"/>
        <v>0.5000000000000003</v>
      </c>
      <c r="K37" s="43"/>
      <c r="L37" s="43"/>
      <c r="M37" s="43"/>
      <c r="N37" s="43"/>
      <c r="O37" s="44" t="str">
        <f>D19</f>
        <v>A8 NMŠK BRATISLAVA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24" t="s">
        <v>23</v>
      </c>
      <c r="AF37" s="44" t="str">
        <f>D17</f>
        <v>A6 DUKLA B.BYSTRICA</v>
      </c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5"/>
      <c r="AX37" s="45"/>
      <c r="AY37" s="24" t="s">
        <v>23</v>
      </c>
      <c r="AZ37" s="45"/>
      <c r="BA37" s="45"/>
      <c r="BB37" s="40"/>
      <c r="BC37" s="40"/>
      <c r="BD37" s="26"/>
      <c r="BE37" s="19"/>
      <c r="BF37" s="23" t="str">
        <f t="shared" si="0"/>
        <v>0</v>
      </c>
      <c r="BG37" s="23" t="s">
        <v>23</v>
      </c>
      <c r="BH37" s="23" t="str">
        <f t="shared" si="1"/>
        <v>0</v>
      </c>
      <c r="BI37" s="19"/>
      <c r="BJ37" s="19"/>
      <c r="BK37" s="27"/>
      <c r="BL37" s="27"/>
      <c r="BM37" s="31" t="str">
        <f>$AG$13</f>
        <v> </v>
      </c>
      <c r="BN37" s="29">
        <f>SUM($BH$24+$BF$30+$BH$36+$BF$42)</f>
        <v>0</v>
      </c>
      <c r="BO37" s="29">
        <f>SUM($AZ$24+$AW$30+$AZ$36+$AW$42)</f>
        <v>0</v>
      </c>
      <c r="BP37" s="30" t="s">
        <v>23</v>
      </c>
      <c r="BQ37" s="29">
        <f>SUM($AW$24+$AZ$30+$AW$36+$AZ$42)</f>
        <v>0</v>
      </c>
      <c r="BR37" s="29">
        <f>SUM(BO37-BQ37)</f>
        <v>0</v>
      </c>
      <c r="BS37" s="29"/>
      <c r="BT37" s="19"/>
      <c r="BU37" s="19"/>
      <c r="BV37" s="20"/>
      <c r="BW37" s="20"/>
      <c r="BX37" s="20"/>
      <c r="BY37" s="20"/>
      <c r="BZ37" s="20"/>
      <c r="CA37" s="20"/>
      <c r="CB37" s="20"/>
      <c r="CC37" s="18"/>
      <c r="CD37" s="18"/>
      <c r="CE37" s="18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18"/>
    </row>
    <row r="38" spans="2:116" s="17" customFormat="1" ht="18" customHeight="1">
      <c r="B38" s="36">
        <v>16</v>
      </c>
      <c r="C38" s="36"/>
      <c r="D38" s="49"/>
      <c r="E38" s="49"/>
      <c r="F38" s="49"/>
      <c r="G38" s="37"/>
      <c r="H38" s="37"/>
      <c r="I38" s="37"/>
      <c r="J38" s="38">
        <f t="shared" si="2"/>
        <v>0.510416666666667</v>
      </c>
      <c r="K38" s="38"/>
      <c r="L38" s="38"/>
      <c r="M38" s="38"/>
      <c r="N38" s="38"/>
      <c r="O38" s="39" t="str">
        <f>D18</f>
        <v>A7 RAČA BRATISLAVA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25" t="s">
        <v>23</v>
      </c>
      <c r="AF38" s="39" t="str">
        <f>D16</f>
        <v>A5 FC VEL.MEZIŘÍČÍ</v>
      </c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4"/>
      <c r="AX38" s="34"/>
      <c r="AY38" s="25" t="s">
        <v>23</v>
      </c>
      <c r="AZ38" s="34"/>
      <c r="BA38" s="34"/>
      <c r="BB38" s="35"/>
      <c r="BC38" s="35"/>
      <c r="BD38" s="26"/>
      <c r="BE38" s="19"/>
      <c r="BF38" s="23" t="str">
        <f t="shared" si="0"/>
        <v>0</v>
      </c>
      <c r="BG38" s="23" t="s">
        <v>23</v>
      </c>
      <c r="BH38" s="23" t="str">
        <f t="shared" si="1"/>
        <v>0</v>
      </c>
      <c r="BI38" s="19"/>
      <c r="BJ38" s="19"/>
      <c r="BK38" s="27"/>
      <c r="BL38" s="27"/>
      <c r="BM38" s="28">
        <f>$AG$14</f>
        <v>0</v>
      </c>
      <c r="BN38" s="29">
        <f>SUM($BH$26+$BF$32+$BF$36+$BH$40)</f>
        <v>0</v>
      </c>
      <c r="BO38" s="29">
        <f>SUM($AZ$26+$AW$32+$AW$36+$AZ$40)</f>
        <v>0</v>
      </c>
      <c r="BP38" s="30" t="s">
        <v>23</v>
      </c>
      <c r="BQ38" s="29">
        <f>SUM($AW$26+$AZ$32+$AZ$36+$AW$40)</f>
        <v>0</v>
      </c>
      <c r="BR38" s="29">
        <f>SUM(BO38-BQ38)</f>
        <v>0</v>
      </c>
      <c r="BS38" s="29"/>
      <c r="BT38" s="19"/>
      <c r="BU38" s="19"/>
      <c r="BV38" s="20"/>
      <c r="BW38" s="20"/>
      <c r="BX38" s="20"/>
      <c r="BY38" s="20"/>
      <c r="BZ38" s="20"/>
      <c r="CA38" s="20"/>
      <c r="CB38" s="20"/>
      <c r="CC38" s="18"/>
      <c r="CD38" s="18"/>
      <c r="CE38" s="18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18"/>
    </row>
    <row r="39" spans="2:116" s="17" customFormat="1" ht="18" customHeight="1">
      <c r="B39" s="48">
        <v>17</v>
      </c>
      <c r="C39" s="48"/>
      <c r="D39" s="49" t="s">
        <v>27</v>
      </c>
      <c r="E39" s="49"/>
      <c r="F39" s="49"/>
      <c r="G39" s="50"/>
      <c r="H39" s="50"/>
      <c r="I39" s="50"/>
      <c r="J39" s="51">
        <f t="shared" si="2"/>
        <v>0.5208333333333336</v>
      </c>
      <c r="K39" s="51"/>
      <c r="L39" s="51"/>
      <c r="M39" s="51"/>
      <c r="N39" s="51"/>
      <c r="O39" s="52" t="str">
        <f>D15</f>
        <v>A4 DUSLO ŠALA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22" t="s">
        <v>23</v>
      </c>
      <c r="AF39" s="52" t="str">
        <f>D13</f>
        <v>A2 1.SC ZNOJMO</v>
      </c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46"/>
      <c r="AX39" s="46"/>
      <c r="AY39" s="22" t="s">
        <v>23</v>
      </c>
      <c r="AZ39" s="46"/>
      <c r="BA39" s="46"/>
      <c r="BB39" s="47"/>
      <c r="BC39" s="47"/>
      <c r="BD39" s="26"/>
      <c r="BE39" s="19"/>
      <c r="BF39" s="23" t="str">
        <f t="shared" si="0"/>
        <v>0</v>
      </c>
      <c r="BG39" s="23" t="s">
        <v>23</v>
      </c>
      <c r="BH39" s="23" t="str">
        <f t="shared" si="1"/>
        <v>0</v>
      </c>
      <c r="BI39" s="19"/>
      <c r="BJ39" s="19"/>
      <c r="BK39" s="27"/>
      <c r="BL39" s="27"/>
      <c r="BM39" s="31">
        <f>$AG$15</f>
        <v>0</v>
      </c>
      <c r="BN39" s="29">
        <f>SUM($BF$26+$BH$30+$BF$34+$BH$38)</f>
        <v>0</v>
      </c>
      <c r="BO39" s="29">
        <f>SUM($AW$26+$AZ$30+$AW$34+$AZ$38)</f>
        <v>0</v>
      </c>
      <c r="BP39" s="30" t="s">
        <v>23</v>
      </c>
      <c r="BQ39" s="29">
        <f>SUM($AZ$26+$AW$30+$AZ$34+$AW$38)</f>
        <v>0</v>
      </c>
      <c r="BR39" s="29">
        <f>SUM(BO39-BQ39)</f>
        <v>0</v>
      </c>
      <c r="BS39" s="29"/>
      <c r="BT39" s="19"/>
      <c r="BU39" s="19"/>
      <c r="BV39" s="20"/>
      <c r="BW39" s="20"/>
      <c r="BX39" s="20"/>
      <c r="BY39" s="20"/>
      <c r="BZ39" s="20"/>
      <c r="CA39" s="20"/>
      <c r="CB39" s="20"/>
      <c r="CC39" s="18"/>
      <c r="CD39" s="18"/>
      <c r="CE39" s="18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18"/>
    </row>
    <row r="40" spans="2:116" s="17" customFormat="1" ht="18" customHeight="1">
      <c r="B40" s="41">
        <v>18</v>
      </c>
      <c r="C40" s="41"/>
      <c r="D40" s="49"/>
      <c r="E40" s="49"/>
      <c r="F40" s="49"/>
      <c r="G40" s="42"/>
      <c r="H40" s="42"/>
      <c r="I40" s="42"/>
      <c r="J40" s="43">
        <f t="shared" si="2"/>
        <v>0.5312500000000002</v>
      </c>
      <c r="K40" s="43"/>
      <c r="L40" s="43"/>
      <c r="M40" s="43"/>
      <c r="N40" s="43"/>
      <c r="O40" s="44" t="str">
        <f>D14</f>
        <v>A3 MFK VÍTKOVICE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24" t="s">
        <v>23</v>
      </c>
      <c r="AF40" s="44" t="str">
        <f>D19</f>
        <v>A8 NMŠK BRATISLAVA</v>
      </c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5"/>
      <c r="AX40" s="45"/>
      <c r="AY40" s="24" t="s">
        <v>23</v>
      </c>
      <c r="AZ40" s="45"/>
      <c r="BA40" s="45"/>
      <c r="BB40" s="40"/>
      <c r="BC40" s="40"/>
      <c r="BD40" s="26"/>
      <c r="BE40" s="19"/>
      <c r="BF40" s="23" t="str">
        <f t="shared" si="0"/>
        <v>0</v>
      </c>
      <c r="BG40" s="23" t="s">
        <v>23</v>
      </c>
      <c r="BH40" s="23" t="str">
        <f t="shared" si="1"/>
        <v>0</v>
      </c>
      <c r="BI40" s="19"/>
      <c r="BJ40" s="19"/>
      <c r="BK40" s="27"/>
      <c r="BL40" s="27"/>
      <c r="BM40" s="31">
        <f>$AG$19</f>
        <v>0</v>
      </c>
      <c r="BN40" s="29">
        <f>SUM($BF$28+$BH$32+$BF$38+$BH$42)</f>
        <v>0</v>
      </c>
      <c r="BO40" s="29">
        <f>SUM($AW$28+$AZ$32+$AW$38+$AZ$42)</f>
        <v>0</v>
      </c>
      <c r="BP40" s="30" t="s">
        <v>23</v>
      </c>
      <c r="BQ40" s="29">
        <f>SUM($AZ$28+$AW$32+$AZ$38+$AW$42)</f>
        <v>0</v>
      </c>
      <c r="BR40" s="29">
        <f>SUM(BO40-BQ40)</f>
        <v>0</v>
      </c>
      <c r="BS40" s="29"/>
      <c r="BT40" s="19"/>
      <c r="BU40" s="19"/>
      <c r="BV40" s="20"/>
      <c r="BW40" s="20"/>
      <c r="BX40" s="20"/>
      <c r="BY40" s="20"/>
      <c r="BZ40" s="20"/>
      <c r="CA40" s="20"/>
      <c r="CB40" s="20"/>
      <c r="CC40" s="18"/>
      <c r="CD40" s="18"/>
      <c r="CE40" s="18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18"/>
    </row>
    <row r="41" spans="2:116" s="17" customFormat="1" ht="18" customHeight="1">
      <c r="B41" s="41">
        <v>19</v>
      </c>
      <c r="C41" s="41"/>
      <c r="D41" s="49"/>
      <c r="E41" s="49"/>
      <c r="F41" s="49"/>
      <c r="G41" s="42"/>
      <c r="H41" s="42"/>
      <c r="I41" s="42"/>
      <c r="J41" s="43">
        <f t="shared" si="2"/>
        <v>0.5416666666666669</v>
      </c>
      <c r="K41" s="43"/>
      <c r="L41" s="43"/>
      <c r="M41" s="43"/>
      <c r="N41" s="43"/>
      <c r="O41" s="44" t="str">
        <f>D16</f>
        <v>A5 FC VEL.MEZIŘÍČÍ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24" t="s">
        <v>23</v>
      </c>
      <c r="AF41" s="44" t="str">
        <f>D12</f>
        <v>A1 FK HODONÍN </v>
      </c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5"/>
      <c r="AX41" s="45"/>
      <c r="AY41" s="24" t="s">
        <v>23</v>
      </c>
      <c r="AZ41" s="45"/>
      <c r="BA41" s="45"/>
      <c r="BB41" s="40"/>
      <c r="BC41" s="40"/>
      <c r="BD41" s="26"/>
      <c r="BE41" s="19"/>
      <c r="BF41" s="23" t="str">
        <f t="shared" si="0"/>
        <v>0</v>
      </c>
      <c r="BG41" s="23" t="s">
        <v>23</v>
      </c>
      <c r="BH41" s="23" t="str">
        <f t="shared" si="1"/>
        <v>0</v>
      </c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20"/>
      <c r="BW41" s="20"/>
      <c r="BX41" s="20"/>
      <c r="BY41" s="20"/>
      <c r="BZ41" s="20"/>
      <c r="CA41" s="20"/>
      <c r="CB41" s="20"/>
      <c r="CC41" s="18"/>
      <c r="CD41" s="18"/>
      <c r="CE41" s="18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18"/>
    </row>
    <row r="42" spans="2:60" ht="18" customHeight="1">
      <c r="B42" s="36">
        <v>20</v>
      </c>
      <c r="C42" s="36"/>
      <c r="D42" s="49"/>
      <c r="E42" s="49"/>
      <c r="F42" s="49"/>
      <c r="G42" s="37"/>
      <c r="H42" s="37"/>
      <c r="I42" s="37"/>
      <c r="J42" s="38">
        <f t="shared" si="2"/>
        <v>0.5520833333333335</v>
      </c>
      <c r="K42" s="38"/>
      <c r="L42" s="38"/>
      <c r="M42" s="38"/>
      <c r="N42" s="38"/>
      <c r="O42" s="39" t="str">
        <f>D17</f>
        <v>A6 DUKLA B.BYSTRICA</v>
      </c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25" t="s">
        <v>23</v>
      </c>
      <c r="AF42" s="39" t="str">
        <f>D18</f>
        <v>A7 RAČA BRATISLAVA</v>
      </c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4"/>
      <c r="AX42" s="34"/>
      <c r="AY42" s="25" t="s">
        <v>23</v>
      </c>
      <c r="AZ42" s="34"/>
      <c r="BA42" s="34"/>
      <c r="BB42" s="35"/>
      <c r="BC42" s="35"/>
      <c r="BD42" s="32"/>
      <c r="BF42" s="23" t="str">
        <f t="shared" si="0"/>
        <v>0</v>
      </c>
      <c r="BG42" s="23" t="s">
        <v>23</v>
      </c>
      <c r="BH42" s="23" t="str">
        <f t="shared" si="1"/>
        <v>0</v>
      </c>
    </row>
    <row r="43" spans="2:55" ht="18" customHeight="1">
      <c r="B43" s="48">
        <v>21</v>
      </c>
      <c r="C43" s="48"/>
      <c r="D43" s="49" t="s">
        <v>28</v>
      </c>
      <c r="E43" s="49"/>
      <c r="F43" s="49"/>
      <c r="G43" s="50"/>
      <c r="H43" s="50"/>
      <c r="I43" s="50"/>
      <c r="J43" s="51">
        <f t="shared" si="2"/>
        <v>0.5625000000000001</v>
      </c>
      <c r="K43" s="51"/>
      <c r="L43" s="51"/>
      <c r="M43" s="51"/>
      <c r="N43" s="51"/>
      <c r="O43" s="52" t="str">
        <f>D14</f>
        <v>A3 MFK VÍTKOVICE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22" t="s">
        <v>23</v>
      </c>
      <c r="AF43" s="52" t="str">
        <f>D15</f>
        <v>A4 DUSLO ŠALA</v>
      </c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46"/>
      <c r="AX43" s="46"/>
      <c r="AY43" s="22" t="s">
        <v>23</v>
      </c>
      <c r="AZ43" s="46"/>
      <c r="BA43" s="46"/>
      <c r="BB43" s="47"/>
      <c r="BC43" s="47"/>
    </row>
    <row r="44" spans="2:55" ht="18" customHeight="1">
      <c r="B44" s="41">
        <v>22</v>
      </c>
      <c r="C44" s="41"/>
      <c r="D44" s="49"/>
      <c r="E44" s="49"/>
      <c r="F44" s="49"/>
      <c r="G44" s="42"/>
      <c r="H44" s="42"/>
      <c r="I44" s="42"/>
      <c r="J44" s="43">
        <f t="shared" si="2"/>
        <v>0.5729166666666667</v>
      </c>
      <c r="K44" s="43"/>
      <c r="L44" s="43"/>
      <c r="M44" s="43"/>
      <c r="N44" s="43"/>
      <c r="O44" s="44" t="str">
        <f>D13</f>
        <v>A2 1.SC ZNOJMO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24" t="s">
        <v>23</v>
      </c>
      <c r="AF44" s="44" t="str">
        <f>D16</f>
        <v>A5 FC VEL.MEZIŘÍČÍ</v>
      </c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5"/>
      <c r="AX44" s="45"/>
      <c r="AY44" s="24" t="s">
        <v>23</v>
      </c>
      <c r="AZ44" s="45"/>
      <c r="BA44" s="45"/>
      <c r="BB44" s="40"/>
      <c r="BC44" s="40"/>
    </row>
    <row r="45" spans="2:55" ht="18" customHeight="1">
      <c r="B45" s="41">
        <v>23</v>
      </c>
      <c r="C45" s="41"/>
      <c r="D45" s="49"/>
      <c r="E45" s="49"/>
      <c r="F45" s="49"/>
      <c r="G45" s="42"/>
      <c r="H45" s="42"/>
      <c r="I45" s="42"/>
      <c r="J45" s="43">
        <f t="shared" si="2"/>
        <v>0.5833333333333334</v>
      </c>
      <c r="K45" s="43"/>
      <c r="L45" s="43"/>
      <c r="M45" s="43"/>
      <c r="N45" s="43"/>
      <c r="O45" s="44" t="str">
        <f>D19</f>
        <v>A8 NMŠK BRATISLAVA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24" t="s">
        <v>23</v>
      </c>
      <c r="AF45" s="44" t="str">
        <f>D18</f>
        <v>A7 RAČA BRATISLAVA</v>
      </c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5"/>
      <c r="AX45" s="45"/>
      <c r="AY45" s="24" t="s">
        <v>23</v>
      </c>
      <c r="AZ45" s="45"/>
      <c r="BA45" s="45"/>
      <c r="BB45" s="40"/>
      <c r="BC45" s="40"/>
    </row>
    <row r="46" spans="2:55" ht="18" customHeight="1">
      <c r="B46" s="36">
        <v>24</v>
      </c>
      <c r="C46" s="36"/>
      <c r="D46" s="49"/>
      <c r="E46" s="49"/>
      <c r="F46" s="49"/>
      <c r="G46" s="37"/>
      <c r="H46" s="37"/>
      <c r="I46" s="37"/>
      <c r="J46" s="38">
        <f t="shared" si="2"/>
        <v>0.59375</v>
      </c>
      <c r="K46" s="38"/>
      <c r="L46" s="38"/>
      <c r="M46" s="38"/>
      <c r="N46" s="38"/>
      <c r="O46" s="39" t="str">
        <f>D12</f>
        <v>A1 FK HODONÍN </v>
      </c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25" t="s">
        <v>23</v>
      </c>
      <c r="AF46" s="39" t="str">
        <f>D17</f>
        <v>A6 DUKLA B.BYSTRICA</v>
      </c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4"/>
      <c r="AX46" s="34"/>
      <c r="AY46" s="25" t="s">
        <v>23</v>
      </c>
      <c r="AZ46" s="34"/>
      <c r="BA46" s="34"/>
      <c r="BB46" s="35"/>
      <c r="BC46" s="35"/>
    </row>
    <row r="47" spans="2:55" ht="18" customHeight="1">
      <c r="B47" s="48">
        <v>25</v>
      </c>
      <c r="C47" s="48"/>
      <c r="D47" s="49" t="s">
        <v>29</v>
      </c>
      <c r="E47" s="49"/>
      <c r="F47" s="49"/>
      <c r="G47" s="50"/>
      <c r="H47" s="50"/>
      <c r="I47" s="50"/>
      <c r="J47" s="51">
        <f t="shared" si="2"/>
        <v>0.6041666666666666</v>
      </c>
      <c r="K47" s="51"/>
      <c r="L47" s="51"/>
      <c r="M47" s="51"/>
      <c r="N47" s="51"/>
      <c r="O47" s="52" t="str">
        <f>D16</f>
        <v>A5 FC VEL.MEZIŘÍČÍ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22" t="s">
        <v>23</v>
      </c>
      <c r="AF47" s="52" t="str">
        <f>D14</f>
        <v>A3 MFK VÍTKOVICE</v>
      </c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46"/>
      <c r="AX47" s="46"/>
      <c r="AY47" s="22" t="s">
        <v>23</v>
      </c>
      <c r="AZ47" s="46"/>
      <c r="BA47" s="46"/>
      <c r="BB47" s="47"/>
      <c r="BC47" s="47"/>
    </row>
    <row r="48" spans="2:55" ht="18" customHeight="1">
      <c r="B48" s="41">
        <v>26</v>
      </c>
      <c r="C48" s="41"/>
      <c r="D48" s="49"/>
      <c r="E48" s="49"/>
      <c r="F48" s="49"/>
      <c r="G48" s="42"/>
      <c r="H48" s="42"/>
      <c r="I48" s="42"/>
      <c r="J48" s="43">
        <f t="shared" si="2"/>
        <v>0.6145833333333333</v>
      </c>
      <c r="K48" s="43"/>
      <c r="L48" s="43"/>
      <c r="M48" s="43"/>
      <c r="N48" s="43"/>
      <c r="O48" s="44" t="str">
        <f>D15</f>
        <v>A4 DUSLO ŠALA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24" t="s">
        <v>23</v>
      </c>
      <c r="AF48" s="44" t="str">
        <f>D19</f>
        <v>A8 NMŠK BRATISLAVA</v>
      </c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5"/>
      <c r="AX48" s="45"/>
      <c r="AY48" s="24" t="s">
        <v>23</v>
      </c>
      <c r="AZ48" s="45"/>
      <c r="BA48" s="45"/>
      <c r="BB48" s="40"/>
      <c r="BC48" s="40"/>
    </row>
    <row r="49" spans="2:55" ht="18" customHeight="1">
      <c r="B49" s="41">
        <v>27</v>
      </c>
      <c r="C49" s="41"/>
      <c r="D49" s="49"/>
      <c r="E49" s="49"/>
      <c r="F49" s="49"/>
      <c r="G49" s="42"/>
      <c r="H49" s="42"/>
      <c r="I49" s="42"/>
      <c r="J49" s="43">
        <f t="shared" si="2"/>
        <v>0.6249999999999999</v>
      </c>
      <c r="K49" s="43"/>
      <c r="L49" s="43"/>
      <c r="M49" s="43"/>
      <c r="N49" s="43"/>
      <c r="O49" s="44" t="str">
        <f>D17</f>
        <v>A6 DUKLA B.BYSTRICA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24" t="s">
        <v>23</v>
      </c>
      <c r="AF49" s="44" t="str">
        <f>D13</f>
        <v>A2 1.SC ZNOJMO</v>
      </c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5"/>
      <c r="AX49" s="45"/>
      <c r="AY49" s="24" t="s">
        <v>23</v>
      </c>
      <c r="AZ49" s="45"/>
      <c r="BA49" s="45"/>
      <c r="BB49" s="40"/>
      <c r="BC49" s="40"/>
    </row>
    <row r="50" spans="2:55" ht="18" customHeight="1" thickBot="1">
      <c r="B50" s="36">
        <v>28</v>
      </c>
      <c r="C50" s="36"/>
      <c r="D50" s="49"/>
      <c r="E50" s="49"/>
      <c r="F50" s="49"/>
      <c r="G50" s="37"/>
      <c r="H50" s="37"/>
      <c r="I50" s="37"/>
      <c r="J50" s="38">
        <f t="shared" si="2"/>
        <v>0.6354166666666665</v>
      </c>
      <c r="K50" s="38"/>
      <c r="L50" s="38"/>
      <c r="M50" s="38"/>
      <c r="N50" s="38"/>
      <c r="O50" s="39" t="str">
        <f>D18</f>
        <v>A7 RAČA BRATISLAVA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25" t="s">
        <v>23</v>
      </c>
      <c r="AF50" s="39" t="str">
        <f>D12</f>
        <v>A1 FK HODONÍN </v>
      </c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4"/>
      <c r="AX50" s="34"/>
      <c r="AY50" s="25" t="s">
        <v>23</v>
      </c>
      <c r="AZ50" s="34"/>
      <c r="BA50" s="34"/>
      <c r="BB50" s="35"/>
      <c r="BC50" s="35"/>
    </row>
    <row r="51" spans="10:48" ht="15.75">
      <c r="J51" s="67" t="s">
        <v>34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</row>
  </sheetData>
  <sheetProtection selectLockedCells="1" selectUnlockedCells="1"/>
  <mergeCells count="277">
    <mergeCell ref="J51:AV51"/>
    <mergeCell ref="A2:AP2"/>
    <mergeCell ref="A3:AP3"/>
    <mergeCell ref="M5:T5"/>
    <mergeCell ref="Y5:AF5"/>
    <mergeCell ref="B7:AM7"/>
    <mergeCell ref="H9:L9"/>
    <mergeCell ref="U9:V9"/>
    <mergeCell ref="X9:AB9"/>
    <mergeCell ref="AL9:AP9"/>
    <mergeCell ref="B11:Z11"/>
    <mergeCell ref="AE11:BC11"/>
    <mergeCell ref="B12:C12"/>
    <mergeCell ref="D12:Z12"/>
    <mergeCell ref="AE12:AF12"/>
    <mergeCell ref="AG12:BC12"/>
    <mergeCell ref="B13:C13"/>
    <mergeCell ref="D13:Z13"/>
    <mergeCell ref="AE13:AF13"/>
    <mergeCell ref="AG13:BC13"/>
    <mergeCell ref="B14:C14"/>
    <mergeCell ref="D14:Z14"/>
    <mergeCell ref="AE14:AF14"/>
    <mergeCell ref="AG14:BC14"/>
    <mergeCell ref="B15:C15"/>
    <mergeCell ref="D15:Z15"/>
    <mergeCell ref="AE15:AF15"/>
    <mergeCell ref="AG15:BC15"/>
    <mergeCell ref="B16:C16"/>
    <mergeCell ref="D16:Z16"/>
    <mergeCell ref="B17:C17"/>
    <mergeCell ref="D17:Z17"/>
    <mergeCell ref="B18:C18"/>
    <mergeCell ref="D18:Z18"/>
    <mergeCell ref="B19:C19"/>
    <mergeCell ref="D19:Z19"/>
    <mergeCell ref="AE19:AF19"/>
    <mergeCell ref="AG19:BC19"/>
    <mergeCell ref="B22:C22"/>
    <mergeCell ref="D22:F22"/>
    <mergeCell ref="G22:I22"/>
    <mergeCell ref="J22:N22"/>
    <mergeCell ref="O22:AV22"/>
    <mergeCell ref="AW22:BA22"/>
    <mergeCell ref="BB22:BC22"/>
    <mergeCell ref="BF22:BH22"/>
    <mergeCell ref="B23:C23"/>
    <mergeCell ref="D23:F26"/>
    <mergeCell ref="G23:I23"/>
    <mergeCell ref="J23:N23"/>
    <mergeCell ref="O23:AD23"/>
    <mergeCell ref="AF23:AV23"/>
    <mergeCell ref="AW23:AX23"/>
    <mergeCell ref="AZ23:BA23"/>
    <mergeCell ref="BB23:BC23"/>
    <mergeCell ref="B24:C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30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4"/>
    <mergeCell ref="G31:I31"/>
    <mergeCell ref="J31:N31"/>
    <mergeCell ref="O31:AD31"/>
    <mergeCell ref="AF31:AV31"/>
    <mergeCell ref="B34:C34"/>
    <mergeCell ref="G34:I34"/>
    <mergeCell ref="J34:N34"/>
    <mergeCell ref="O34:AD34"/>
    <mergeCell ref="AW31:AX31"/>
    <mergeCell ref="AZ31:BA31"/>
    <mergeCell ref="BB31:BC31"/>
    <mergeCell ref="B32:C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G33:I33"/>
    <mergeCell ref="J33:N33"/>
    <mergeCell ref="O33:AD33"/>
    <mergeCell ref="AF33:AV33"/>
    <mergeCell ref="AW33:AX33"/>
    <mergeCell ref="AZ33:BA33"/>
    <mergeCell ref="BB33:BC33"/>
    <mergeCell ref="AF34:AV34"/>
    <mergeCell ref="AW34:AX34"/>
    <mergeCell ref="AZ34:BA34"/>
    <mergeCell ref="BB34:BC34"/>
    <mergeCell ref="B35:C35"/>
    <mergeCell ref="D35:F38"/>
    <mergeCell ref="G35:I35"/>
    <mergeCell ref="J35:N35"/>
    <mergeCell ref="O35:AD35"/>
    <mergeCell ref="AF35:AV35"/>
    <mergeCell ref="AW35:AX35"/>
    <mergeCell ref="AZ35:BA35"/>
    <mergeCell ref="BB35:BC35"/>
    <mergeCell ref="B36:C36"/>
    <mergeCell ref="G36:I36"/>
    <mergeCell ref="J36:N36"/>
    <mergeCell ref="O36:AD36"/>
    <mergeCell ref="AF36:AV36"/>
    <mergeCell ref="AW36:AX36"/>
    <mergeCell ref="AZ36:BA36"/>
    <mergeCell ref="BB36:BC36"/>
    <mergeCell ref="B37:C37"/>
    <mergeCell ref="G37:I37"/>
    <mergeCell ref="J37:N37"/>
    <mergeCell ref="O37:AD37"/>
    <mergeCell ref="AF37:AV37"/>
    <mergeCell ref="AW37:AX37"/>
    <mergeCell ref="AZ37:BA37"/>
    <mergeCell ref="BB37:BC37"/>
    <mergeCell ref="B38:C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42"/>
    <mergeCell ref="G39:I39"/>
    <mergeCell ref="J39:N39"/>
    <mergeCell ref="O39:AD39"/>
    <mergeCell ref="AF39:AV39"/>
    <mergeCell ref="AW39:AX39"/>
    <mergeCell ref="AZ39:BA39"/>
    <mergeCell ref="BB39:BC39"/>
    <mergeCell ref="B40:C40"/>
    <mergeCell ref="G40:I40"/>
    <mergeCell ref="J40:N40"/>
    <mergeCell ref="O40:AD40"/>
    <mergeCell ref="AF40:AV40"/>
    <mergeCell ref="AW40:AX40"/>
    <mergeCell ref="AZ40:BA40"/>
    <mergeCell ref="BB40:BC40"/>
    <mergeCell ref="B41:C41"/>
    <mergeCell ref="G41:I41"/>
    <mergeCell ref="J41:N41"/>
    <mergeCell ref="O41:AD41"/>
    <mergeCell ref="AF41:AV41"/>
    <mergeCell ref="AW41:AX41"/>
    <mergeCell ref="AZ41:BA41"/>
    <mergeCell ref="BB41:BC41"/>
    <mergeCell ref="B42:C42"/>
    <mergeCell ref="G42:I42"/>
    <mergeCell ref="J42:N42"/>
    <mergeCell ref="O42:AD42"/>
    <mergeCell ref="AF42:AV42"/>
    <mergeCell ref="AW42:AX42"/>
    <mergeCell ref="AZ42:BA42"/>
    <mergeCell ref="BB42:BC42"/>
    <mergeCell ref="B43:C43"/>
    <mergeCell ref="D43:F46"/>
    <mergeCell ref="G43:I43"/>
    <mergeCell ref="J43:N43"/>
    <mergeCell ref="O43:AD43"/>
    <mergeCell ref="AF43:AV43"/>
    <mergeCell ref="B46:C46"/>
    <mergeCell ref="G46:I46"/>
    <mergeCell ref="J46:N46"/>
    <mergeCell ref="O46:AD46"/>
    <mergeCell ref="AW43:AX43"/>
    <mergeCell ref="AZ43:BA43"/>
    <mergeCell ref="BB43:BC43"/>
    <mergeCell ref="B44:C44"/>
    <mergeCell ref="G44:I44"/>
    <mergeCell ref="J44:N44"/>
    <mergeCell ref="O44:AD44"/>
    <mergeCell ref="AF44:AV44"/>
    <mergeCell ref="AW44:AX44"/>
    <mergeCell ref="AZ44:BA44"/>
    <mergeCell ref="BB44:BC44"/>
    <mergeCell ref="B45:C45"/>
    <mergeCell ref="G45:I45"/>
    <mergeCell ref="J45:N45"/>
    <mergeCell ref="O45:AD45"/>
    <mergeCell ref="AF45:AV45"/>
    <mergeCell ref="AW45:AX45"/>
    <mergeCell ref="AZ45:BA45"/>
    <mergeCell ref="BB45:BC45"/>
    <mergeCell ref="AF46:AV46"/>
    <mergeCell ref="AW46:AX46"/>
    <mergeCell ref="AZ46:BA46"/>
    <mergeCell ref="BB46:BC46"/>
    <mergeCell ref="B47:C47"/>
    <mergeCell ref="D47:F50"/>
    <mergeCell ref="G47:I47"/>
    <mergeCell ref="J47:N47"/>
    <mergeCell ref="O47:AD47"/>
    <mergeCell ref="AF47:AV47"/>
    <mergeCell ref="AW47:AX47"/>
    <mergeCell ref="AZ47:BA47"/>
    <mergeCell ref="BB47:BC47"/>
    <mergeCell ref="B48:C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G49:I49"/>
    <mergeCell ref="J49:N49"/>
    <mergeCell ref="O49:AD49"/>
    <mergeCell ref="AF49:AV49"/>
    <mergeCell ref="AW49:AX49"/>
    <mergeCell ref="AZ49:BA49"/>
    <mergeCell ref="BB49:BC49"/>
    <mergeCell ref="AZ50:BA50"/>
    <mergeCell ref="BB50:BC50"/>
    <mergeCell ref="B50:C50"/>
    <mergeCell ref="G50:I50"/>
    <mergeCell ref="J50:N50"/>
    <mergeCell ref="O50:AD50"/>
    <mergeCell ref="AF50:AV50"/>
    <mergeCell ref="AW50:AX50"/>
  </mergeCells>
  <printOptions horizontalCentered="1"/>
  <pageMargins left="0.3937007874015748" right="0.3937007874015748" top="0.3937007874015748" bottom="0" header="0.5118110236220472" footer="0"/>
  <pageSetup fitToHeight="1" fitToWidth="1" horizontalDpi="300" verticalDpi="300" orientation="portrait" paperSize="9" scale="99" r:id="rId2"/>
  <headerFooter alignWithMargins="0">
    <oddFooter xml:space="preserve">&amp;C                                  &amp;F&amp;R&amp;P von &amp;N 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 Bíza</cp:lastModifiedBy>
  <cp:lastPrinted>2017-12-19T11:16:55Z</cp:lastPrinted>
  <dcterms:created xsi:type="dcterms:W3CDTF">2015-02-03T20:22:18Z</dcterms:created>
  <dcterms:modified xsi:type="dcterms:W3CDTF">2018-01-24T08:54:47Z</dcterms:modified>
  <cp:category/>
  <cp:version/>
  <cp:contentType/>
  <cp:contentStatus/>
</cp:coreProperties>
</file>